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95" windowHeight="10920"/>
  </bookViews>
  <sheets>
    <sheet name="Skankulator" sheetId="1" r:id="rId1"/>
    <sheet name="Instructions" sheetId="3" r:id="rId2"/>
    <sheet name="Data" sheetId="2" r:id="rId3"/>
  </sheets>
  <externalReferences>
    <externalReference r:id="rId4"/>
  </externalReferences>
  <definedNames>
    <definedName name="PROTAX">Data!$A$1:$B$13</definedName>
    <definedName name="PROTAX2">Data!$H$1:$I$13</definedName>
    <definedName name="PTAX">Data!$A$1:$B$13</definedName>
    <definedName name="PTT">[1]Data!$A$1:$B$13</definedName>
  </definedNames>
  <calcPr calcId="125725"/>
</workbook>
</file>

<file path=xl/calcChain.xml><?xml version="1.0" encoding="utf-8"?>
<calcChain xmlns="http://schemas.openxmlformats.org/spreadsheetml/2006/main">
  <c r="K3" i="1"/>
  <c r="K4"/>
  <c r="K5"/>
  <c r="K6"/>
  <c r="K7"/>
  <c r="K8"/>
  <c r="K9"/>
  <c r="K10"/>
  <c r="K11"/>
  <c r="K12"/>
  <c r="K13"/>
  <c r="K14"/>
  <c r="K15"/>
  <c r="K16"/>
  <c r="K17"/>
  <c r="K18"/>
  <c r="K19"/>
  <c r="K20"/>
  <c r="L2"/>
  <c r="K2"/>
  <c r="U3"/>
  <c r="U4"/>
  <c r="U5"/>
  <c r="U6"/>
  <c r="U7"/>
  <c r="U8"/>
  <c r="U9"/>
  <c r="U10"/>
  <c r="U11"/>
  <c r="U12"/>
  <c r="U13"/>
  <c r="U14"/>
  <c r="U15"/>
  <c r="U16"/>
  <c r="U17"/>
  <c r="U18"/>
  <c r="U19"/>
  <c r="U20"/>
  <c r="U2"/>
  <c r="Q3"/>
  <c r="Q4"/>
  <c r="Q5"/>
  <c r="Q6"/>
  <c r="Q7"/>
  <c r="Q8"/>
  <c r="Q9"/>
  <c r="Q10"/>
  <c r="Q11"/>
  <c r="Q12"/>
  <c r="Q13"/>
  <c r="Q14"/>
  <c r="Q15"/>
  <c r="Q16"/>
  <c r="Q17"/>
  <c r="Q18"/>
  <c r="Q19"/>
  <c r="Q20"/>
  <c r="Q2"/>
  <c r="L3"/>
  <c r="M3"/>
  <c r="O3"/>
  <c r="L4"/>
  <c r="M4"/>
  <c r="O4"/>
  <c r="L5"/>
  <c r="M5"/>
  <c r="O5"/>
  <c r="L6"/>
  <c r="M6"/>
  <c r="O6"/>
  <c r="L7"/>
  <c r="M7"/>
  <c r="O7"/>
  <c r="L8"/>
  <c r="M8"/>
  <c r="O8"/>
  <c r="L9"/>
  <c r="M9"/>
  <c r="O9"/>
  <c r="L10"/>
  <c r="M10"/>
  <c r="O10"/>
  <c r="L11"/>
  <c r="M11"/>
  <c r="O11"/>
  <c r="L12"/>
  <c r="M12"/>
  <c r="O12"/>
  <c r="L13"/>
  <c r="M13"/>
  <c r="O13"/>
  <c r="L14"/>
  <c r="M14"/>
  <c r="O14"/>
  <c r="L15"/>
  <c r="M15"/>
  <c r="O15"/>
  <c r="L16"/>
  <c r="M16"/>
  <c r="O16"/>
  <c r="L17"/>
  <c r="M17"/>
  <c r="O17"/>
  <c r="L18"/>
  <c r="M18"/>
  <c r="O18"/>
  <c r="L19"/>
  <c r="M19"/>
  <c r="O19"/>
  <c r="L20"/>
  <c r="M20"/>
  <c r="O20"/>
  <c r="O2"/>
  <c r="Q21" l="1"/>
  <c r="N16"/>
  <c r="N14"/>
  <c r="N12"/>
  <c r="N10"/>
  <c r="N8"/>
  <c r="N6"/>
  <c r="N4"/>
  <c r="N19"/>
  <c r="N17"/>
  <c r="N20"/>
  <c r="N18"/>
  <c r="N15"/>
  <c r="N13"/>
  <c r="N11"/>
  <c r="N9"/>
  <c r="N7"/>
  <c r="N5"/>
  <c r="M2"/>
  <c r="N2" s="1"/>
  <c r="O21"/>
  <c r="N3"/>
  <c r="R2" l="1"/>
  <c r="P2" s="1"/>
  <c r="R5"/>
  <c r="P5" s="1"/>
  <c r="R9"/>
  <c r="P9" s="1"/>
  <c r="R13"/>
  <c r="P13" s="1"/>
  <c r="R18"/>
  <c r="P18" s="1"/>
  <c r="R17"/>
  <c r="P17" s="1"/>
  <c r="R4"/>
  <c r="P4" s="1"/>
  <c r="R8"/>
  <c r="P8" s="1"/>
  <c r="R12"/>
  <c r="P12" s="1"/>
  <c r="R16"/>
  <c r="P16" s="1"/>
  <c r="R3"/>
  <c r="P3" s="1"/>
  <c r="R7"/>
  <c r="P7" s="1"/>
  <c r="R11"/>
  <c r="P11" s="1"/>
  <c r="R15"/>
  <c r="P15" s="1"/>
  <c r="R20"/>
  <c r="P20" s="1"/>
  <c r="R19"/>
  <c r="P19" s="1"/>
  <c r="R6"/>
  <c r="P6" s="1"/>
  <c r="R10"/>
  <c r="P10" s="1"/>
  <c r="R14"/>
  <c r="P14" s="1"/>
  <c r="N21"/>
  <c r="R21" l="1"/>
  <c r="P21"/>
</calcChain>
</file>

<file path=xl/sharedStrings.xml><?xml version="1.0" encoding="utf-8"?>
<sst xmlns="http://schemas.openxmlformats.org/spreadsheetml/2006/main" count="109" uniqueCount="75">
  <si>
    <t>Qty</t>
  </si>
  <si>
    <t>Regular Price</t>
  </si>
  <si>
    <t>Sale Price</t>
  </si>
  <si>
    <t>Taxes</t>
  </si>
  <si>
    <t>Coupon Qty</t>
  </si>
  <si>
    <t>Coupon Value</t>
  </si>
  <si>
    <t>Total Cost Before Taxes</t>
  </si>
  <si>
    <t>Total Cost</t>
  </si>
  <si>
    <t>Coupons</t>
  </si>
  <si>
    <t>Savings</t>
  </si>
  <si>
    <t>Taxable? Y or N</t>
  </si>
  <si>
    <t>Product</t>
  </si>
  <si>
    <t>Y</t>
  </si>
  <si>
    <t>NL</t>
  </si>
  <si>
    <t>PE</t>
  </si>
  <si>
    <t>NS</t>
  </si>
  <si>
    <t>NB</t>
  </si>
  <si>
    <t>QC</t>
  </si>
  <si>
    <t>ON</t>
  </si>
  <si>
    <t>MB</t>
  </si>
  <si>
    <t>SK</t>
  </si>
  <si>
    <t>AB</t>
  </si>
  <si>
    <t>BC</t>
  </si>
  <si>
    <t>NT</t>
  </si>
  <si>
    <t>YT</t>
  </si>
  <si>
    <t>Province Code</t>
  </si>
  <si>
    <t>Alberta</t>
  </si>
  <si>
    <t>British Columbia</t>
  </si>
  <si>
    <t>Colombie-Britannique</t>
  </si>
  <si>
    <t>Manitoba</t>
  </si>
  <si>
    <t>New Brunswick</t>
  </si>
  <si>
    <t>Nouveau-Brunswick</t>
  </si>
  <si>
    <t>Newfoundland and Labrador</t>
  </si>
  <si>
    <t>Terre-Neuve-et-Labrador</t>
  </si>
  <si>
    <t>Northwest Territories</t>
  </si>
  <si>
    <t>Territoires du Nord-Ouest</t>
  </si>
  <si>
    <t>Nova Scotia</t>
  </si>
  <si>
    <t>Nouvelle-Écosse</t>
  </si>
  <si>
    <t>Nunavut</t>
  </si>
  <si>
    <t>NU</t>
  </si>
  <si>
    <t>Ontario</t>
  </si>
  <si>
    <t>Prince Edward Island</t>
  </si>
  <si>
    <t>Île-du-Prince-Édouard</t>
  </si>
  <si>
    <t>Québec</t>
  </si>
  <si>
    <t>Saskatchewan</t>
  </si>
  <si>
    <t>Yukon</t>
  </si>
  <si>
    <t>Grand Total OOP</t>
  </si>
  <si>
    <t>From Canada Post guide:</t>
  </si>
  <si>
    <t>Canada Post Province Guide</t>
  </si>
  <si>
    <t>From Taxtips.ca</t>
  </si>
  <si>
    <t>PST Rates</t>
  </si>
  <si>
    <t>Total Before Coupons &amp; Specials</t>
  </si>
  <si>
    <t>This is as simple as I could create this savings calculator. Here is all you need to do:</t>
  </si>
  <si>
    <t>2) Enter the quantity purchased</t>
  </si>
  <si>
    <t>1) Enter the product name or description if you want, It's not necessary.</t>
  </si>
  <si>
    <t>3) Enter the regular price for the item. It could be the same as the sale price.</t>
  </si>
  <si>
    <t>4) Enter the price you paid for the item before any taxes.</t>
  </si>
  <si>
    <t>6) Enter the province you purchased the items in. (Canada only calculator)</t>
  </si>
  <si>
    <t>7) Enter the quantity of coupons used</t>
  </si>
  <si>
    <t xml:space="preserve">8) Enter the value of the individual coupons. </t>
  </si>
  <si>
    <t xml:space="preserve">     LD stackers, add up the coupon values but keep the number of coupons to one per item.</t>
  </si>
  <si>
    <t>9) Repeat steps one to eight for all items purchased.</t>
  </si>
  <si>
    <t>5) Enter Y if the Item is taxable and N if it is not. *(See note)</t>
  </si>
  <si>
    <t>* There are some provinces where the GST is charged and the PST is not on some items.</t>
  </si>
  <si>
    <t>To calculate the GST only, use AB as the province code as they do not pay PST.</t>
  </si>
  <si>
    <t>10) Watch your savings appear before your eyes!</t>
  </si>
  <si>
    <t>Store</t>
  </si>
  <si>
    <t>Loyalty Points Used</t>
  </si>
  <si>
    <t>Loyalty Points Received</t>
  </si>
  <si>
    <t>Loyalty Points Gained/Used</t>
  </si>
  <si>
    <t>*11) Addition for loyalty /points card users. You can track your use/gain per store location.</t>
  </si>
  <si>
    <t>Wal-Mart</t>
  </si>
  <si>
    <t>Gillette Fusion Pro Glide</t>
  </si>
  <si>
    <t>Discount %</t>
  </si>
  <si>
    <t>Discount Value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</si>
</sst>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00%"/>
    <numFmt numFmtId="166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Alignment="1">
      <alignment wrapText="1"/>
    </xf>
    <xf numFmtId="164" fontId="0" fillId="0" borderId="0" xfId="1" applyFont="1"/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3" fillId="0" borderId="0" xfId="0" applyNumberFormat="1" applyFont="1"/>
    <xf numFmtId="164" fontId="3" fillId="0" borderId="0" xfId="1" applyFont="1"/>
    <xf numFmtId="165" fontId="1" fillId="0" borderId="0" xfId="3" applyNumberFormat="1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4" applyAlignment="1" applyProtection="1"/>
    <xf numFmtId="0" fontId="0" fillId="0" borderId="0" xfId="0" applyAlignment="1"/>
    <xf numFmtId="43" fontId="1" fillId="0" borderId="0" xfId="2" applyFont="1"/>
    <xf numFmtId="43" fontId="0" fillId="0" borderId="0" xfId="2" applyFont="1"/>
    <xf numFmtId="164" fontId="3" fillId="2" borderId="0" xfId="1" applyFont="1" applyFill="1"/>
    <xf numFmtId="164" fontId="3" fillId="3" borderId="0" xfId="1" applyFont="1" applyFill="1"/>
    <xf numFmtId="0" fontId="2" fillId="0" borderId="0" xfId="0" applyFont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6" fontId="2" fillId="4" borderId="0" xfId="2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6" fontId="2" fillId="5" borderId="0" xfId="2" applyNumberFormat="1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66" fontId="2" fillId="6" borderId="0" xfId="2" applyNumberFormat="1" applyFont="1" applyFill="1" applyAlignment="1">
      <alignment horizontal="center" vertical="center"/>
    </xf>
    <xf numFmtId="0" fontId="0" fillId="7" borderId="0" xfId="0" applyFill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3" fillId="0" borderId="0" xfId="0" applyNumberFormat="1" applyFont="1" applyBorder="1"/>
    <xf numFmtId="164" fontId="3" fillId="0" borderId="0" xfId="1" applyFont="1" applyBorder="1"/>
    <xf numFmtId="164" fontId="3" fillId="3" borderId="0" xfId="1" applyFont="1" applyFill="1" applyBorder="1"/>
    <xf numFmtId="166" fontId="2" fillId="5" borderId="0" xfId="2" applyNumberFormat="1" applyFont="1" applyFill="1" applyBorder="1" applyAlignment="1">
      <alignment horizontal="center" vertical="center"/>
    </xf>
    <xf numFmtId="166" fontId="2" fillId="4" borderId="0" xfId="2" applyNumberFormat="1" applyFont="1" applyFill="1" applyBorder="1" applyAlignment="1">
      <alignment horizontal="center" vertical="center"/>
    </xf>
    <xf numFmtId="166" fontId="2" fillId="6" borderId="0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2" xfId="0" applyNumberFormat="1" applyFont="1" applyBorder="1"/>
    <xf numFmtId="164" fontId="3" fillId="0" borderId="2" xfId="1" applyFont="1" applyBorder="1"/>
    <xf numFmtId="164" fontId="3" fillId="2" borderId="2" xfId="1" applyFont="1" applyFill="1" applyBorder="1"/>
    <xf numFmtId="164" fontId="3" fillId="3" borderId="2" xfId="1" applyFont="1" applyFill="1" applyBorder="1"/>
    <xf numFmtId="166" fontId="3" fillId="5" borderId="2" xfId="2" applyNumberFormat="1" applyFont="1" applyFill="1" applyBorder="1" applyAlignment="1">
      <alignment horizontal="center" vertical="center"/>
    </xf>
    <xf numFmtId="166" fontId="3" fillId="4" borderId="2" xfId="2" applyNumberFormat="1" applyFont="1" applyFill="1" applyBorder="1" applyAlignment="1">
      <alignment horizontal="center" vertical="center"/>
    </xf>
    <xf numFmtId="166" fontId="3" fillId="6" borderId="2" xfId="2" applyNumberFormat="1" applyFont="1" applyFill="1" applyBorder="1" applyAlignment="1">
      <alignment horizontal="center" vertical="center"/>
    </xf>
    <xf numFmtId="9" fontId="2" fillId="0" borderId="0" xfId="3" applyFont="1" applyAlignment="1">
      <alignment horizontal="center" vertical="center"/>
    </xf>
  </cellXfs>
  <cellStyles count="5">
    <cellStyle name="Comma" xfId="2" builtinId="3"/>
    <cellStyle name="Currency" xfId="1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rry/AppData/Local/Microsoft/Windows/Temporary%20Internet%20Files/Low/Content.IE5/KGHOHN6A/Savings%20Calculator-excel97-2003form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vings Calculator"/>
      <sheetName val="Instructions"/>
      <sheetName val="Data"/>
    </sheetNames>
    <sheetDataSet>
      <sheetData sheetId="0" refreshError="1"/>
      <sheetData sheetId="1" refreshError="1"/>
      <sheetData sheetId="2">
        <row r="1">
          <cell r="A1" t="str">
            <v>AB</v>
          </cell>
          <cell r="B1">
            <v>0.05</v>
          </cell>
        </row>
        <row r="2">
          <cell r="A2" t="str">
            <v>BC</v>
          </cell>
          <cell r="B2">
            <v>0.12</v>
          </cell>
        </row>
        <row r="3">
          <cell r="A3" t="str">
            <v>MB</v>
          </cell>
          <cell r="B3">
            <v>0.12</v>
          </cell>
        </row>
        <row r="4">
          <cell r="A4" t="str">
            <v>NB</v>
          </cell>
          <cell r="B4">
            <v>0.13</v>
          </cell>
        </row>
        <row r="5">
          <cell r="A5" t="str">
            <v>NL</v>
          </cell>
          <cell r="B5">
            <v>0.13</v>
          </cell>
        </row>
        <row r="6">
          <cell r="A6" t="str">
            <v>NT</v>
          </cell>
          <cell r="B6">
            <v>0.05</v>
          </cell>
        </row>
        <row r="7">
          <cell r="A7" t="str">
            <v>NS</v>
          </cell>
          <cell r="B7">
            <v>0.13</v>
          </cell>
        </row>
        <row r="8">
          <cell r="A8" t="str">
            <v>NU</v>
          </cell>
          <cell r="B8">
            <v>0.05</v>
          </cell>
        </row>
        <row r="9">
          <cell r="A9" t="str">
            <v>ON</v>
          </cell>
          <cell r="B9">
            <v>0.13</v>
          </cell>
        </row>
        <row r="10">
          <cell r="A10" t="str">
            <v>PE</v>
          </cell>
          <cell r="B10">
            <v>0.155</v>
          </cell>
        </row>
        <row r="11">
          <cell r="A11" t="str">
            <v>QC</v>
          </cell>
          <cell r="B11">
            <v>0.12875</v>
          </cell>
        </row>
        <row r="12">
          <cell r="A12" t="str">
            <v>SK</v>
          </cell>
          <cell r="B12">
            <v>0.1</v>
          </cell>
        </row>
        <row r="13">
          <cell r="A13" t="str">
            <v>YT</v>
          </cell>
          <cell r="B13">
            <v>0.05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axtips.ca/pst/pstrates.htm" TargetMode="External"/><Relationship Id="rId1" Type="http://schemas.openxmlformats.org/officeDocument/2006/relationships/hyperlink" Target="http://canadapost.ca/tools/pg/manual/PGaddress-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"/>
  <sheetViews>
    <sheetView showGridLines="0" tabSelected="1" workbookViewId="0"/>
  </sheetViews>
  <sheetFormatPr defaultRowHeight="15"/>
  <cols>
    <col min="1" max="1" width="9.5703125" bestFit="1" customWidth="1"/>
    <col min="2" max="2" width="23.28515625" style="5" bestFit="1" customWidth="1"/>
    <col min="3" max="3" width="4.140625" style="3" bestFit="1" customWidth="1"/>
    <col min="4" max="4" width="11" style="4" customWidth="1"/>
    <col min="5" max="5" width="9.28515625" style="4" customWidth="1"/>
    <col min="6" max="7" width="8.85546875" style="3" customWidth="1"/>
    <col min="8" max="8" width="9.140625" style="3" customWidth="1"/>
    <col min="9" max="11" width="9.140625" style="4" customWidth="1"/>
    <col min="12" max="12" width="12.42578125" customWidth="1"/>
    <col min="13" max="13" width="9.140625" style="2" customWidth="1"/>
    <col min="14" max="14" width="9.140625" customWidth="1"/>
    <col min="16" max="16" width="9.140625" style="2"/>
    <col min="17" max="17" width="18.5703125" style="2" bestFit="1" customWidth="1"/>
    <col min="18" max="18" width="9.85546875" bestFit="1" customWidth="1"/>
    <col min="19" max="19" width="11.5703125" style="3" customWidth="1"/>
    <col min="20" max="21" width="13.42578125" style="3" customWidth="1"/>
  </cols>
  <sheetData>
    <row r="1" spans="1:21" s="1" customFormat="1" ht="30" customHeight="1">
      <c r="A1" s="21" t="s">
        <v>66</v>
      </c>
      <c r="B1" s="21" t="s">
        <v>11</v>
      </c>
      <c r="C1" s="21" t="s">
        <v>0</v>
      </c>
      <c r="D1" s="22" t="s">
        <v>1</v>
      </c>
      <c r="E1" s="22" t="s">
        <v>2</v>
      </c>
      <c r="F1" s="21" t="s">
        <v>10</v>
      </c>
      <c r="G1" s="21" t="s">
        <v>25</v>
      </c>
      <c r="H1" s="21" t="s">
        <v>4</v>
      </c>
      <c r="I1" s="22" t="s">
        <v>5</v>
      </c>
      <c r="J1" s="22" t="s">
        <v>73</v>
      </c>
      <c r="K1" s="22" t="s">
        <v>74</v>
      </c>
      <c r="L1" s="23" t="s">
        <v>6</v>
      </c>
      <c r="M1" s="24" t="s">
        <v>3</v>
      </c>
      <c r="N1" s="23" t="s">
        <v>7</v>
      </c>
      <c r="O1" s="23" t="s">
        <v>8</v>
      </c>
      <c r="P1" s="25" t="s">
        <v>9</v>
      </c>
      <c r="Q1" s="26" t="s">
        <v>51</v>
      </c>
      <c r="R1" s="23" t="s">
        <v>46</v>
      </c>
      <c r="S1" s="29" t="s">
        <v>67</v>
      </c>
      <c r="T1" s="27" t="s">
        <v>68</v>
      </c>
      <c r="U1" s="31" t="s">
        <v>69</v>
      </c>
    </row>
    <row r="2" spans="1:21">
      <c r="A2" s="19" t="s">
        <v>71</v>
      </c>
      <c r="B2" s="5" t="s">
        <v>72</v>
      </c>
      <c r="C2" s="5">
        <v>5</v>
      </c>
      <c r="D2" s="6">
        <v>11.97</v>
      </c>
      <c r="E2" s="6">
        <v>5</v>
      </c>
      <c r="F2" s="5" t="s">
        <v>12</v>
      </c>
      <c r="G2" s="5" t="s">
        <v>17</v>
      </c>
      <c r="H2" s="5">
        <v>5</v>
      </c>
      <c r="I2" s="6">
        <v>4</v>
      </c>
      <c r="J2" s="53">
        <v>0.1</v>
      </c>
      <c r="K2" s="6">
        <f>J2*E2</f>
        <v>0.5</v>
      </c>
      <c r="L2" s="7">
        <f>C2*(E2-K2)</f>
        <v>22.5</v>
      </c>
      <c r="M2" s="8">
        <f>IF(F2="Y",CEILING((L2*(VLOOKUP(G2,PROTAX,2,FALSE))),0.01),0)</f>
        <v>2.9</v>
      </c>
      <c r="N2" s="7">
        <f>SUM(L2:M2)</f>
        <v>25.4</v>
      </c>
      <c r="O2" s="7">
        <f>H2*I2</f>
        <v>20</v>
      </c>
      <c r="P2" s="17">
        <f t="shared" ref="P2:P20" si="0">IF(F2="Y",CEILING((D2*C2*(VLOOKUP(G2,PROTAX2,2,FALSE))),0.01)-R2,((C2*D2)-R2))</f>
        <v>62.160000000000004</v>
      </c>
      <c r="Q2" s="18">
        <f t="shared" ref="Q2:Q20" si="1">IF(F2="Y",CEILING(((C2*D2)*(VLOOKUP(G2,PROTAX2,2,FALSE))),0.01),CEILING((C2*D2),0.01))</f>
        <v>67.56</v>
      </c>
      <c r="R2" s="7">
        <f>N2-O2</f>
        <v>5.3999999999999986</v>
      </c>
      <c r="S2" s="30">
        <v>0</v>
      </c>
      <c r="T2" s="28"/>
      <c r="U2" s="32">
        <f>T2-S2</f>
        <v>0</v>
      </c>
    </row>
    <row r="3" spans="1:21">
      <c r="A3" s="19"/>
      <c r="C3" s="5"/>
      <c r="D3" s="6"/>
      <c r="E3" s="6"/>
      <c r="F3" s="5"/>
      <c r="G3" s="5"/>
      <c r="H3" s="5"/>
      <c r="I3" s="6"/>
      <c r="J3" s="53">
        <v>0</v>
      </c>
      <c r="K3" s="6">
        <f t="shared" ref="K3:K20" si="2">J3*E3</f>
        <v>0</v>
      </c>
      <c r="L3" s="7">
        <f t="shared" ref="L3:L20" si="3">C3*E3</f>
        <v>0</v>
      </c>
      <c r="M3" s="8">
        <f t="shared" ref="M3:M20" si="4">IF(F3="Y",CEILING((L3*0.12875),0.01),0)</f>
        <v>0</v>
      </c>
      <c r="N3" s="7">
        <f t="shared" ref="N3:N20" si="5">SUM(L3:M3)</f>
        <v>0</v>
      </c>
      <c r="O3" s="7">
        <f t="shared" ref="O3:O20" si="6">H3*I3</f>
        <v>0</v>
      </c>
      <c r="P3" s="17">
        <f t="shared" si="0"/>
        <v>0</v>
      </c>
      <c r="Q3" s="18">
        <f t="shared" si="1"/>
        <v>0</v>
      </c>
      <c r="R3" s="7">
        <f t="shared" ref="R3:R20" si="7">N3-O3</f>
        <v>0</v>
      </c>
      <c r="S3" s="30"/>
      <c r="T3" s="28"/>
      <c r="U3" s="32">
        <f t="shared" ref="U3:U20" si="8">T3-S3</f>
        <v>0</v>
      </c>
    </row>
    <row r="4" spans="1:21">
      <c r="C4" s="5"/>
      <c r="D4" s="6"/>
      <c r="E4" s="6"/>
      <c r="F4" s="5"/>
      <c r="G4" s="5"/>
      <c r="H4" s="5"/>
      <c r="I4" s="6"/>
      <c r="J4" s="53">
        <v>0</v>
      </c>
      <c r="K4" s="6">
        <f t="shared" si="2"/>
        <v>0</v>
      </c>
      <c r="L4" s="7">
        <f t="shared" si="3"/>
        <v>0</v>
      </c>
      <c r="M4" s="8">
        <f t="shared" si="4"/>
        <v>0</v>
      </c>
      <c r="N4" s="7">
        <f t="shared" si="5"/>
        <v>0</v>
      </c>
      <c r="O4" s="7">
        <f t="shared" si="6"/>
        <v>0</v>
      </c>
      <c r="P4" s="17">
        <f t="shared" si="0"/>
        <v>0</v>
      </c>
      <c r="Q4" s="18">
        <f t="shared" si="1"/>
        <v>0</v>
      </c>
      <c r="R4" s="7">
        <f t="shared" si="7"/>
        <v>0</v>
      </c>
      <c r="S4" s="30"/>
      <c r="T4" s="28"/>
      <c r="U4" s="32">
        <f t="shared" si="8"/>
        <v>0</v>
      </c>
    </row>
    <row r="5" spans="1:21">
      <c r="C5" s="5"/>
      <c r="D5" s="6"/>
      <c r="E5" s="6"/>
      <c r="F5" s="5"/>
      <c r="G5" s="5"/>
      <c r="H5" s="5"/>
      <c r="I5" s="6"/>
      <c r="J5" s="53">
        <v>0</v>
      </c>
      <c r="K5" s="6">
        <f t="shared" si="2"/>
        <v>0</v>
      </c>
      <c r="L5" s="7">
        <f t="shared" si="3"/>
        <v>0</v>
      </c>
      <c r="M5" s="8">
        <f t="shared" si="4"/>
        <v>0</v>
      </c>
      <c r="N5" s="7">
        <f t="shared" si="5"/>
        <v>0</v>
      </c>
      <c r="O5" s="7">
        <f t="shared" si="6"/>
        <v>0</v>
      </c>
      <c r="P5" s="17">
        <f t="shared" si="0"/>
        <v>0</v>
      </c>
      <c r="Q5" s="18">
        <f t="shared" si="1"/>
        <v>0</v>
      </c>
      <c r="R5" s="7">
        <f t="shared" si="7"/>
        <v>0</v>
      </c>
      <c r="S5" s="30"/>
      <c r="T5" s="28"/>
      <c r="U5" s="32">
        <f t="shared" si="8"/>
        <v>0</v>
      </c>
    </row>
    <row r="6" spans="1:21">
      <c r="C6" s="5"/>
      <c r="D6" s="6"/>
      <c r="E6" s="6"/>
      <c r="F6" s="5"/>
      <c r="G6" s="5"/>
      <c r="H6" s="5"/>
      <c r="I6" s="6"/>
      <c r="J6" s="53">
        <v>0</v>
      </c>
      <c r="K6" s="6">
        <f t="shared" si="2"/>
        <v>0</v>
      </c>
      <c r="L6" s="7">
        <f t="shared" si="3"/>
        <v>0</v>
      </c>
      <c r="M6" s="8">
        <f t="shared" si="4"/>
        <v>0</v>
      </c>
      <c r="N6" s="7">
        <f t="shared" si="5"/>
        <v>0</v>
      </c>
      <c r="O6" s="7">
        <f t="shared" si="6"/>
        <v>0</v>
      </c>
      <c r="P6" s="17">
        <f t="shared" si="0"/>
        <v>0</v>
      </c>
      <c r="Q6" s="18">
        <f t="shared" si="1"/>
        <v>0</v>
      </c>
      <c r="R6" s="7">
        <f t="shared" si="7"/>
        <v>0</v>
      </c>
      <c r="S6" s="30"/>
      <c r="T6" s="28"/>
      <c r="U6" s="32">
        <f t="shared" si="8"/>
        <v>0</v>
      </c>
    </row>
    <row r="7" spans="1:21">
      <c r="C7" s="5"/>
      <c r="D7" s="6"/>
      <c r="E7" s="6"/>
      <c r="F7" s="5"/>
      <c r="G7" s="5"/>
      <c r="H7" s="5"/>
      <c r="I7" s="6"/>
      <c r="J7" s="53">
        <v>0</v>
      </c>
      <c r="K7" s="6">
        <f t="shared" si="2"/>
        <v>0</v>
      </c>
      <c r="L7" s="7">
        <f t="shared" si="3"/>
        <v>0</v>
      </c>
      <c r="M7" s="8">
        <f t="shared" si="4"/>
        <v>0</v>
      </c>
      <c r="N7" s="7">
        <f t="shared" si="5"/>
        <v>0</v>
      </c>
      <c r="O7" s="7">
        <f t="shared" si="6"/>
        <v>0</v>
      </c>
      <c r="P7" s="17">
        <f t="shared" si="0"/>
        <v>0</v>
      </c>
      <c r="Q7" s="18">
        <f t="shared" si="1"/>
        <v>0</v>
      </c>
      <c r="R7" s="7">
        <f t="shared" si="7"/>
        <v>0</v>
      </c>
      <c r="S7" s="30"/>
      <c r="T7" s="28"/>
      <c r="U7" s="32">
        <f t="shared" si="8"/>
        <v>0</v>
      </c>
    </row>
    <row r="8" spans="1:21">
      <c r="C8" s="5"/>
      <c r="D8" s="6"/>
      <c r="E8" s="6"/>
      <c r="F8" s="5"/>
      <c r="G8" s="5"/>
      <c r="H8" s="5"/>
      <c r="I8" s="6"/>
      <c r="J8" s="53">
        <v>0</v>
      </c>
      <c r="K8" s="6">
        <f t="shared" si="2"/>
        <v>0</v>
      </c>
      <c r="L8" s="7">
        <f t="shared" si="3"/>
        <v>0</v>
      </c>
      <c r="M8" s="8">
        <f t="shared" si="4"/>
        <v>0</v>
      </c>
      <c r="N8" s="7">
        <f t="shared" si="5"/>
        <v>0</v>
      </c>
      <c r="O8" s="7">
        <f t="shared" si="6"/>
        <v>0</v>
      </c>
      <c r="P8" s="17">
        <f t="shared" si="0"/>
        <v>0</v>
      </c>
      <c r="Q8" s="18">
        <f t="shared" si="1"/>
        <v>0</v>
      </c>
      <c r="R8" s="7">
        <f t="shared" si="7"/>
        <v>0</v>
      </c>
      <c r="S8" s="30"/>
      <c r="T8" s="28"/>
      <c r="U8" s="32">
        <f t="shared" si="8"/>
        <v>0</v>
      </c>
    </row>
    <row r="9" spans="1:21">
      <c r="C9" s="5"/>
      <c r="D9" s="6"/>
      <c r="E9" s="6"/>
      <c r="F9" s="5"/>
      <c r="G9" s="5"/>
      <c r="H9" s="5"/>
      <c r="I9" s="6"/>
      <c r="J9" s="53">
        <v>0</v>
      </c>
      <c r="K9" s="6">
        <f t="shared" si="2"/>
        <v>0</v>
      </c>
      <c r="L9" s="7">
        <f t="shared" si="3"/>
        <v>0</v>
      </c>
      <c r="M9" s="8">
        <f t="shared" si="4"/>
        <v>0</v>
      </c>
      <c r="N9" s="7">
        <f t="shared" si="5"/>
        <v>0</v>
      </c>
      <c r="O9" s="7">
        <f t="shared" si="6"/>
        <v>0</v>
      </c>
      <c r="P9" s="17">
        <f t="shared" si="0"/>
        <v>0</v>
      </c>
      <c r="Q9" s="18">
        <f t="shared" si="1"/>
        <v>0</v>
      </c>
      <c r="R9" s="7">
        <f t="shared" si="7"/>
        <v>0</v>
      </c>
      <c r="S9" s="30"/>
      <c r="T9" s="28"/>
      <c r="U9" s="32">
        <f t="shared" si="8"/>
        <v>0</v>
      </c>
    </row>
    <row r="10" spans="1:21">
      <c r="C10" s="5"/>
      <c r="D10" s="6"/>
      <c r="E10" s="6"/>
      <c r="F10" s="5"/>
      <c r="G10" s="5"/>
      <c r="H10" s="5"/>
      <c r="I10" s="6"/>
      <c r="J10" s="53">
        <v>0</v>
      </c>
      <c r="K10" s="6">
        <f t="shared" si="2"/>
        <v>0</v>
      </c>
      <c r="L10" s="7">
        <f t="shared" si="3"/>
        <v>0</v>
      </c>
      <c r="M10" s="8">
        <f t="shared" si="4"/>
        <v>0</v>
      </c>
      <c r="N10" s="7">
        <f t="shared" si="5"/>
        <v>0</v>
      </c>
      <c r="O10" s="7">
        <f t="shared" si="6"/>
        <v>0</v>
      </c>
      <c r="P10" s="17">
        <f t="shared" si="0"/>
        <v>0</v>
      </c>
      <c r="Q10" s="18">
        <f t="shared" si="1"/>
        <v>0</v>
      </c>
      <c r="R10" s="7">
        <f t="shared" si="7"/>
        <v>0</v>
      </c>
      <c r="S10" s="30"/>
      <c r="T10" s="28"/>
      <c r="U10" s="32">
        <f t="shared" si="8"/>
        <v>0</v>
      </c>
    </row>
    <row r="11" spans="1:21">
      <c r="C11" s="5"/>
      <c r="D11" s="6"/>
      <c r="E11" s="6"/>
      <c r="F11" s="5"/>
      <c r="G11" s="5"/>
      <c r="H11" s="5"/>
      <c r="I11" s="6"/>
      <c r="J11" s="53">
        <v>0</v>
      </c>
      <c r="K11" s="6">
        <f t="shared" si="2"/>
        <v>0</v>
      </c>
      <c r="L11" s="7">
        <f t="shared" si="3"/>
        <v>0</v>
      </c>
      <c r="M11" s="8">
        <f t="shared" si="4"/>
        <v>0</v>
      </c>
      <c r="N11" s="7">
        <f t="shared" si="5"/>
        <v>0</v>
      </c>
      <c r="O11" s="7">
        <f t="shared" si="6"/>
        <v>0</v>
      </c>
      <c r="P11" s="17">
        <f t="shared" si="0"/>
        <v>0</v>
      </c>
      <c r="Q11" s="18">
        <f t="shared" si="1"/>
        <v>0</v>
      </c>
      <c r="R11" s="7">
        <f t="shared" si="7"/>
        <v>0</v>
      </c>
      <c r="S11" s="30"/>
      <c r="T11" s="28"/>
      <c r="U11" s="32">
        <f t="shared" si="8"/>
        <v>0</v>
      </c>
    </row>
    <row r="12" spans="1:21">
      <c r="C12" s="5"/>
      <c r="D12" s="6"/>
      <c r="E12" s="6"/>
      <c r="F12" s="5"/>
      <c r="G12" s="5"/>
      <c r="H12" s="5"/>
      <c r="I12" s="6"/>
      <c r="J12" s="53">
        <v>0</v>
      </c>
      <c r="K12" s="6">
        <f t="shared" si="2"/>
        <v>0</v>
      </c>
      <c r="L12" s="7">
        <f t="shared" si="3"/>
        <v>0</v>
      </c>
      <c r="M12" s="8">
        <f t="shared" si="4"/>
        <v>0</v>
      </c>
      <c r="N12" s="7">
        <f t="shared" si="5"/>
        <v>0</v>
      </c>
      <c r="O12" s="7">
        <f t="shared" si="6"/>
        <v>0</v>
      </c>
      <c r="P12" s="17">
        <f t="shared" si="0"/>
        <v>0</v>
      </c>
      <c r="Q12" s="18">
        <f t="shared" si="1"/>
        <v>0</v>
      </c>
      <c r="R12" s="7">
        <f t="shared" si="7"/>
        <v>0</v>
      </c>
      <c r="S12" s="30"/>
      <c r="T12" s="28"/>
      <c r="U12" s="32">
        <f t="shared" si="8"/>
        <v>0</v>
      </c>
    </row>
    <row r="13" spans="1:21">
      <c r="C13" s="5"/>
      <c r="D13" s="6"/>
      <c r="E13" s="6"/>
      <c r="F13" s="5"/>
      <c r="G13" s="5"/>
      <c r="H13" s="5"/>
      <c r="I13" s="6"/>
      <c r="J13" s="53">
        <v>0</v>
      </c>
      <c r="K13" s="6">
        <f t="shared" si="2"/>
        <v>0</v>
      </c>
      <c r="L13" s="7">
        <f t="shared" si="3"/>
        <v>0</v>
      </c>
      <c r="M13" s="8">
        <f t="shared" si="4"/>
        <v>0</v>
      </c>
      <c r="N13" s="7">
        <f t="shared" si="5"/>
        <v>0</v>
      </c>
      <c r="O13" s="7">
        <f t="shared" si="6"/>
        <v>0</v>
      </c>
      <c r="P13" s="17">
        <f t="shared" si="0"/>
        <v>0</v>
      </c>
      <c r="Q13" s="18">
        <f t="shared" si="1"/>
        <v>0</v>
      </c>
      <c r="R13" s="7">
        <f t="shared" si="7"/>
        <v>0</v>
      </c>
      <c r="S13" s="30"/>
      <c r="T13" s="28"/>
      <c r="U13" s="32">
        <f t="shared" si="8"/>
        <v>0</v>
      </c>
    </row>
    <row r="14" spans="1:21">
      <c r="C14" s="5"/>
      <c r="D14" s="6"/>
      <c r="E14" s="6"/>
      <c r="F14" s="5"/>
      <c r="G14" s="5"/>
      <c r="H14" s="5"/>
      <c r="I14" s="6"/>
      <c r="J14" s="53">
        <v>0</v>
      </c>
      <c r="K14" s="6">
        <f t="shared" si="2"/>
        <v>0</v>
      </c>
      <c r="L14" s="7">
        <f t="shared" si="3"/>
        <v>0</v>
      </c>
      <c r="M14" s="8">
        <f t="shared" si="4"/>
        <v>0</v>
      </c>
      <c r="N14" s="7">
        <f t="shared" si="5"/>
        <v>0</v>
      </c>
      <c r="O14" s="7">
        <f t="shared" si="6"/>
        <v>0</v>
      </c>
      <c r="P14" s="17">
        <f t="shared" si="0"/>
        <v>0</v>
      </c>
      <c r="Q14" s="18">
        <f t="shared" si="1"/>
        <v>0</v>
      </c>
      <c r="R14" s="7">
        <f t="shared" si="7"/>
        <v>0</v>
      </c>
      <c r="S14" s="30"/>
      <c r="T14" s="28"/>
      <c r="U14" s="32">
        <f t="shared" si="8"/>
        <v>0</v>
      </c>
    </row>
    <row r="15" spans="1:21">
      <c r="C15" s="5"/>
      <c r="D15" s="6"/>
      <c r="E15" s="6"/>
      <c r="F15" s="5"/>
      <c r="G15" s="5"/>
      <c r="H15" s="5"/>
      <c r="I15" s="6"/>
      <c r="J15" s="53">
        <v>0</v>
      </c>
      <c r="K15" s="6">
        <f t="shared" si="2"/>
        <v>0</v>
      </c>
      <c r="L15" s="7">
        <f t="shared" si="3"/>
        <v>0</v>
      </c>
      <c r="M15" s="8">
        <f t="shared" si="4"/>
        <v>0</v>
      </c>
      <c r="N15" s="7">
        <f t="shared" si="5"/>
        <v>0</v>
      </c>
      <c r="O15" s="7">
        <f t="shared" si="6"/>
        <v>0</v>
      </c>
      <c r="P15" s="17">
        <f t="shared" si="0"/>
        <v>0</v>
      </c>
      <c r="Q15" s="18">
        <f t="shared" si="1"/>
        <v>0</v>
      </c>
      <c r="R15" s="7">
        <f t="shared" si="7"/>
        <v>0</v>
      </c>
      <c r="S15" s="30"/>
      <c r="T15" s="28"/>
      <c r="U15" s="32">
        <f t="shared" si="8"/>
        <v>0</v>
      </c>
    </row>
    <row r="16" spans="1:21">
      <c r="C16" s="5"/>
      <c r="D16" s="6"/>
      <c r="E16" s="6"/>
      <c r="F16" s="5"/>
      <c r="G16" s="5"/>
      <c r="H16" s="5"/>
      <c r="I16" s="6"/>
      <c r="J16" s="53">
        <v>0</v>
      </c>
      <c r="K16" s="6">
        <f t="shared" si="2"/>
        <v>0</v>
      </c>
      <c r="L16" s="7">
        <f t="shared" si="3"/>
        <v>0</v>
      </c>
      <c r="M16" s="8">
        <f t="shared" si="4"/>
        <v>0</v>
      </c>
      <c r="N16" s="7">
        <f t="shared" si="5"/>
        <v>0</v>
      </c>
      <c r="O16" s="7">
        <f t="shared" si="6"/>
        <v>0</v>
      </c>
      <c r="P16" s="17">
        <f t="shared" si="0"/>
        <v>0</v>
      </c>
      <c r="Q16" s="18">
        <f t="shared" si="1"/>
        <v>0</v>
      </c>
      <c r="R16" s="7">
        <f t="shared" si="7"/>
        <v>0</v>
      </c>
      <c r="S16" s="30"/>
      <c r="T16" s="28"/>
      <c r="U16" s="32">
        <f t="shared" si="8"/>
        <v>0</v>
      </c>
    </row>
    <row r="17" spans="1:21">
      <c r="C17" s="5"/>
      <c r="D17" s="6"/>
      <c r="E17" s="6"/>
      <c r="F17" s="5"/>
      <c r="G17" s="5"/>
      <c r="H17" s="5"/>
      <c r="I17" s="6"/>
      <c r="J17" s="53">
        <v>0</v>
      </c>
      <c r="K17" s="6">
        <f t="shared" si="2"/>
        <v>0</v>
      </c>
      <c r="L17" s="7">
        <f t="shared" si="3"/>
        <v>0</v>
      </c>
      <c r="M17" s="8">
        <f t="shared" si="4"/>
        <v>0</v>
      </c>
      <c r="N17" s="7">
        <f t="shared" si="5"/>
        <v>0</v>
      </c>
      <c r="O17" s="7">
        <f t="shared" si="6"/>
        <v>0</v>
      </c>
      <c r="P17" s="17">
        <f t="shared" si="0"/>
        <v>0</v>
      </c>
      <c r="Q17" s="18">
        <f t="shared" si="1"/>
        <v>0</v>
      </c>
      <c r="R17" s="7">
        <f t="shared" si="7"/>
        <v>0</v>
      </c>
      <c r="S17" s="30"/>
      <c r="T17" s="28"/>
      <c r="U17" s="32">
        <f t="shared" si="8"/>
        <v>0</v>
      </c>
    </row>
    <row r="18" spans="1:21">
      <c r="C18" s="5"/>
      <c r="D18" s="6"/>
      <c r="E18" s="6"/>
      <c r="F18" s="5"/>
      <c r="G18" s="5"/>
      <c r="H18" s="5"/>
      <c r="I18" s="6"/>
      <c r="J18" s="53">
        <v>0</v>
      </c>
      <c r="K18" s="6">
        <f t="shared" si="2"/>
        <v>0</v>
      </c>
      <c r="L18" s="7">
        <f t="shared" si="3"/>
        <v>0</v>
      </c>
      <c r="M18" s="8">
        <f t="shared" si="4"/>
        <v>0</v>
      </c>
      <c r="N18" s="7">
        <f t="shared" si="5"/>
        <v>0</v>
      </c>
      <c r="O18" s="7">
        <f t="shared" si="6"/>
        <v>0</v>
      </c>
      <c r="P18" s="17">
        <f t="shared" si="0"/>
        <v>0</v>
      </c>
      <c r="Q18" s="18">
        <f t="shared" si="1"/>
        <v>0</v>
      </c>
      <c r="R18" s="7">
        <f t="shared" si="7"/>
        <v>0</v>
      </c>
      <c r="S18" s="30"/>
      <c r="T18" s="28"/>
      <c r="U18" s="32">
        <f t="shared" si="8"/>
        <v>0</v>
      </c>
    </row>
    <row r="19" spans="1:21">
      <c r="C19" s="5"/>
      <c r="D19" s="6"/>
      <c r="E19" s="6"/>
      <c r="F19" s="5"/>
      <c r="G19" s="5"/>
      <c r="H19" s="5"/>
      <c r="I19" s="6"/>
      <c r="J19" s="53">
        <v>0</v>
      </c>
      <c r="K19" s="6">
        <f t="shared" si="2"/>
        <v>0</v>
      </c>
      <c r="L19" s="7">
        <f t="shared" si="3"/>
        <v>0</v>
      </c>
      <c r="M19" s="8">
        <f t="shared" si="4"/>
        <v>0</v>
      </c>
      <c r="N19" s="7">
        <f t="shared" si="5"/>
        <v>0</v>
      </c>
      <c r="O19" s="7">
        <f t="shared" si="6"/>
        <v>0</v>
      </c>
      <c r="P19" s="17">
        <f t="shared" si="0"/>
        <v>0</v>
      </c>
      <c r="Q19" s="18">
        <f t="shared" si="1"/>
        <v>0</v>
      </c>
      <c r="R19" s="7">
        <f t="shared" si="7"/>
        <v>0</v>
      </c>
      <c r="S19" s="30"/>
      <c r="T19" s="28"/>
      <c r="U19" s="32">
        <f t="shared" si="8"/>
        <v>0</v>
      </c>
    </row>
    <row r="20" spans="1:21">
      <c r="A20" s="34"/>
      <c r="B20" s="35"/>
      <c r="C20" s="35"/>
      <c r="D20" s="36"/>
      <c r="E20" s="36"/>
      <c r="F20" s="35"/>
      <c r="G20" s="35"/>
      <c r="H20" s="35"/>
      <c r="I20" s="36"/>
      <c r="J20" s="53">
        <v>0</v>
      </c>
      <c r="K20" s="6">
        <f t="shared" si="2"/>
        <v>0</v>
      </c>
      <c r="L20" s="37">
        <f t="shared" si="3"/>
        <v>0</v>
      </c>
      <c r="M20" s="38">
        <f t="shared" si="4"/>
        <v>0</v>
      </c>
      <c r="N20" s="37">
        <f t="shared" si="5"/>
        <v>0</v>
      </c>
      <c r="O20" s="37">
        <f t="shared" si="6"/>
        <v>0</v>
      </c>
      <c r="P20" s="17">
        <f t="shared" si="0"/>
        <v>0</v>
      </c>
      <c r="Q20" s="39">
        <f t="shared" si="1"/>
        <v>0</v>
      </c>
      <c r="R20" s="7">
        <f t="shared" si="7"/>
        <v>0</v>
      </c>
      <c r="S20" s="40"/>
      <c r="T20" s="41"/>
      <c r="U20" s="42">
        <f t="shared" si="8"/>
        <v>0</v>
      </c>
    </row>
    <row r="21" spans="1:21" s="43" customFormat="1">
      <c r="B21" s="44"/>
      <c r="C21" s="44"/>
      <c r="D21" s="45"/>
      <c r="E21" s="45"/>
      <c r="F21" s="44"/>
      <c r="G21" s="44"/>
      <c r="H21" s="44"/>
      <c r="I21" s="45"/>
      <c r="J21" s="45"/>
      <c r="K21" s="45"/>
      <c r="L21" s="46"/>
      <c r="M21" s="47"/>
      <c r="N21" s="46">
        <f>SUM(N2:N20)</f>
        <v>25.4</v>
      </c>
      <c r="O21" s="46">
        <f>SUM(O2:O20)</f>
        <v>20</v>
      </c>
      <c r="P21" s="48">
        <f>SUM(P2:P20)</f>
        <v>62.160000000000004</v>
      </c>
      <c r="Q21" s="49">
        <f>SUM(Q2:Q20)</f>
        <v>67.56</v>
      </c>
      <c r="R21" s="46">
        <f>SUM(R2:R20)</f>
        <v>5.3999999999999986</v>
      </c>
      <c r="S21" s="50"/>
      <c r="T21" s="51"/>
      <c r="U21" s="5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7"/>
  <sheetViews>
    <sheetView workbookViewId="0"/>
  </sheetViews>
  <sheetFormatPr defaultRowHeight="15"/>
  <cols>
    <col min="1" max="1" width="86" customWidth="1"/>
  </cols>
  <sheetData>
    <row r="1" spans="1:1">
      <c r="A1" s="19" t="s">
        <v>52</v>
      </c>
    </row>
    <row r="2" spans="1:1">
      <c r="A2" t="s">
        <v>54</v>
      </c>
    </row>
    <row r="3" spans="1:1">
      <c r="A3" t="s">
        <v>53</v>
      </c>
    </row>
    <row r="4" spans="1:1">
      <c r="A4" t="s">
        <v>55</v>
      </c>
    </row>
    <row r="5" spans="1:1">
      <c r="A5" t="s">
        <v>56</v>
      </c>
    </row>
    <row r="6" spans="1:1">
      <c r="A6" s="20" t="s">
        <v>62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65</v>
      </c>
    </row>
    <row r="13" spans="1:1">
      <c r="A13" s="33" t="s">
        <v>70</v>
      </c>
    </row>
    <row r="16" spans="1:1">
      <c r="A16" s="20" t="s">
        <v>63</v>
      </c>
    </row>
    <row r="17" spans="1:1">
      <c r="A17" s="20" t="s">
        <v>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4" max="4" width="26.140625" bestFit="1" customWidth="1"/>
    <col min="6" max="6" width="22.140625" bestFit="1" customWidth="1"/>
    <col min="9" max="9" width="9.140625" style="16"/>
  </cols>
  <sheetData>
    <row r="1" spans="1:9">
      <c r="A1" t="s">
        <v>21</v>
      </c>
      <c r="B1" s="9">
        <v>0.05</v>
      </c>
      <c r="D1" s="10" t="s">
        <v>26</v>
      </c>
      <c r="E1" s="11" t="s">
        <v>21</v>
      </c>
      <c r="F1" s="10" t="s">
        <v>26</v>
      </c>
      <c r="H1" t="s">
        <v>21</v>
      </c>
      <c r="I1" s="15">
        <v>1.05</v>
      </c>
    </row>
    <row r="2" spans="1:9">
      <c r="A2" t="s">
        <v>22</v>
      </c>
      <c r="B2" s="9">
        <v>0.12</v>
      </c>
      <c r="D2" s="10" t="s">
        <v>27</v>
      </c>
      <c r="E2" s="11" t="s">
        <v>22</v>
      </c>
      <c r="F2" s="10" t="s">
        <v>28</v>
      </c>
      <c r="H2" t="s">
        <v>22</v>
      </c>
      <c r="I2" s="15">
        <v>1.1200000000000001</v>
      </c>
    </row>
    <row r="3" spans="1:9">
      <c r="A3" t="s">
        <v>19</v>
      </c>
      <c r="B3" s="9">
        <v>0.12</v>
      </c>
      <c r="D3" s="10" t="s">
        <v>29</v>
      </c>
      <c r="E3" s="11" t="s">
        <v>19</v>
      </c>
      <c r="F3" s="10" t="s">
        <v>29</v>
      </c>
      <c r="H3" t="s">
        <v>19</v>
      </c>
      <c r="I3" s="15">
        <v>1.1200000000000001</v>
      </c>
    </row>
    <row r="4" spans="1:9">
      <c r="A4" t="s">
        <v>16</v>
      </c>
      <c r="B4" s="9">
        <v>0.13</v>
      </c>
      <c r="D4" s="10" t="s">
        <v>30</v>
      </c>
      <c r="E4" s="11" t="s">
        <v>16</v>
      </c>
      <c r="F4" s="10" t="s">
        <v>31</v>
      </c>
      <c r="H4" t="s">
        <v>16</v>
      </c>
      <c r="I4" s="15">
        <v>1.1299999999999999</v>
      </c>
    </row>
    <row r="5" spans="1:9">
      <c r="A5" t="s">
        <v>13</v>
      </c>
      <c r="B5" s="9">
        <v>0.13</v>
      </c>
      <c r="D5" s="10" t="s">
        <v>32</v>
      </c>
      <c r="E5" s="11" t="s">
        <v>13</v>
      </c>
      <c r="F5" s="10" t="s">
        <v>33</v>
      </c>
      <c r="H5" t="s">
        <v>13</v>
      </c>
      <c r="I5" s="15">
        <v>1.1299999999999999</v>
      </c>
    </row>
    <row r="6" spans="1:9">
      <c r="A6" t="s">
        <v>23</v>
      </c>
      <c r="B6" s="9">
        <v>0.05</v>
      </c>
      <c r="D6" s="10" t="s">
        <v>34</v>
      </c>
      <c r="E6" s="11" t="s">
        <v>23</v>
      </c>
      <c r="F6" s="10" t="s">
        <v>35</v>
      </c>
      <c r="H6" t="s">
        <v>23</v>
      </c>
      <c r="I6" s="15">
        <v>1.05</v>
      </c>
    </row>
    <row r="7" spans="1:9">
      <c r="A7" t="s">
        <v>15</v>
      </c>
      <c r="B7" s="9">
        <v>0.15</v>
      </c>
      <c r="D7" s="10" t="s">
        <v>36</v>
      </c>
      <c r="E7" s="11" t="s">
        <v>15</v>
      </c>
      <c r="F7" s="10" t="s">
        <v>37</v>
      </c>
      <c r="H7" t="s">
        <v>15</v>
      </c>
      <c r="I7" s="15">
        <v>1.1499999999999999</v>
      </c>
    </row>
    <row r="8" spans="1:9">
      <c r="A8" t="s">
        <v>39</v>
      </c>
      <c r="B8" s="9">
        <v>0.05</v>
      </c>
      <c r="D8" s="10" t="s">
        <v>38</v>
      </c>
      <c r="E8" s="11" t="s">
        <v>39</v>
      </c>
      <c r="F8" s="10" t="s">
        <v>38</v>
      </c>
      <c r="H8" t="s">
        <v>39</v>
      </c>
      <c r="I8" s="15">
        <v>1.05</v>
      </c>
    </row>
    <row r="9" spans="1:9">
      <c r="A9" t="s">
        <v>18</v>
      </c>
      <c r="B9" s="9">
        <v>0.13</v>
      </c>
      <c r="D9" s="10" t="s">
        <v>40</v>
      </c>
      <c r="E9" s="11" t="s">
        <v>18</v>
      </c>
      <c r="F9" s="10" t="s">
        <v>40</v>
      </c>
      <c r="H9" t="s">
        <v>18</v>
      </c>
      <c r="I9" s="15">
        <v>1.1299999999999999</v>
      </c>
    </row>
    <row r="10" spans="1:9">
      <c r="A10" t="s">
        <v>14</v>
      </c>
      <c r="B10" s="9">
        <v>0.155</v>
      </c>
      <c r="D10" s="10" t="s">
        <v>41</v>
      </c>
      <c r="E10" s="11" t="s">
        <v>14</v>
      </c>
      <c r="F10" s="10" t="s">
        <v>42</v>
      </c>
      <c r="H10" t="s">
        <v>14</v>
      </c>
      <c r="I10" s="15">
        <v>1.155</v>
      </c>
    </row>
    <row r="11" spans="1:9">
      <c r="A11" t="s">
        <v>17</v>
      </c>
      <c r="B11" s="9">
        <v>0.12875</v>
      </c>
      <c r="D11" s="10" t="s">
        <v>43</v>
      </c>
      <c r="E11" s="11" t="s">
        <v>17</v>
      </c>
      <c r="F11" s="10" t="s">
        <v>43</v>
      </c>
      <c r="H11" t="s">
        <v>17</v>
      </c>
      <c r="I11" s="15">
        <v>1.1287499999999999</v>
      </c>
    </row>
    <row r="12" spans="1:9">
      <c r="A12" t="s">
        <v>20</v>
      </c>
      <c r="B12" s="9">
        <v>0.1</v>
      </c>
      <c r="D12" s="10" t="s">
        <v>44</v>
      </c>
      <c r="E12" s="11" t="s">
        <v>20</v>
      </c>
      <c r="F12" s="10" t="s">
        <v>44</v>
      </c>
      <c r="H12" t="s">
        <v>20</v>
      </c>
      <c r="I12" s="15">
        <v>1.1000000000000001</v>
      </c>
    </row>
    <row r="13" spans="1:9">
      <c r="A13" t="s">
        <v>24</v>
      </c>
      <c r="B13" s="9">
        <v>0.05</v>
      </c>
      <c r="D13" s="10" t="s">
        <v>45</v>
      </c>
      <c r="E13" s="11" t="s">
        <v>24</v>
      </c>
      <c r="F13" s="10" t="s">
        <v>45</v>
      </c>
      <c r="H13" t="s">
        <v>24</v>
      </c>
      <c r="I13" s="15">
        <v>1.05</v>
      </c>
    </row>
    <row r="14" spans="1:9">
      <c r="I14" s="15"/>
    </row>
    <row r="15" spans="1:9">
      <c r="A15" s="14" t="s">
        <v>49</v>
      </c>
      <c r="D15" s="12" t="s">
        <v>47</v>
      </c>
      <c r="I15" s="15"/>
    </row>
    <row r="16" spans="1:9">
      <c r="A16" s="13" t="s">
        <v>50</v>
      </c>
      <c r="D16" s="13" t="s">
        <v>48</v>
      </c>
    </row>
  </sheetData>
  <sortState ref="A1:B13">
    <sortCondition ref="A1:A13"/>
  </sortState>
  <hyperlinks>
    <hyperlink ref="D16" r:id="rId1" location="1380608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Skankulator</vt:lpstr>
      <vt:lpstr>Instructions</vt:lpstr>
      <vt:lpstr>Data</vt:lpstr>
      <vt:lpstr>PROTAX</vt:lpstr>
      <vt:lpstr>PROTAX2</vt:lpstr>
      <vt:lpstr>PTAX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Larry</cp:lastModifiedBy>
  <dcterms:created xsi:type="dcterms:W3CDTF">2009-07-14T23:45:13Z</dcterms:created>
  <dcterms:modified xsi:type="dcterms:W3CDTF">2010-12-03T03:37:44Z</dcterms:modified>
</cp:coreProperties>
</file>